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4.05.2023" sheetId="2" r:id="rId2"/>
  </sheets>
  <definedNames>
    <definedName name="_xlnm.Print_Area" localSheetId="1">'04.05.2023'!$A$1:$D$309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<sst xmlns="http://schemas.openxmlformats.org/spreadsheetml/2006/main" count="284" uniqueCount="154">
  <si>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</si>
  <si>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</si>
  <si>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</si>
  <si>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</si>
  <si>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</si>
  <si>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</si>
  <si>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</si>
  <si>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</si>
  <si>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</si>
  <si>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</si>
  <si>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</si>
  <si>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</si>
  <si>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</si>
  <si>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</si>
  <si>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</si>
  <si>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</si>
  <si>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</si>
  <si>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</si>
  <si>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</si>
  <si>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</si>
  <si>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</si>
  <si>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</si>
  <si>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</si>
  <si>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</si>
  <si>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</si>
  <si>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</si>
  <si>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</si>
  <si>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</si>
  <si>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</si>
  <si>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</si>
  <si>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</si>
  <si>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</si>
  <si>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</si>
  <si>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</si>
  <si>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</si>
  <si>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</si>
  <si>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</si>
  <si>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</si>
  <si>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</si>
  <si>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</si>
  <si>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</si>
  <si>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</si>
  <si>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</si>
  <si>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</si>
  <si>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</si>
  <si>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</si>
  <si>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</si>
  <si>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</si>
  <si>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</si>
  <si>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</si>
  <si>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</si>
  <si>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</si>
  <si>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</si>
  <si>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</si>
  <si>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</si>
  <si>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</si>
  <si>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</si>
  <si>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</si>
  <si>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</si>
  <si>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</si>
  <si>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</si>
  <si>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</si>
  <si>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</si>
  <si>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</si>
  <si>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</si>
  <si>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</si>
  <si>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</si>
  <si>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</si>
  <si>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</si>
  <si>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</si>
  <si>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</si>
  <si>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</si>
  <si>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</si>
  <si>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</si>
  <si>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</si>
  <si>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</si>
  <si>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</si>
  <si>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</si>
  <si>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</si>
  <si>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</si>
  <si>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</si>
  <si>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</si>
  <si>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</si>
  <si>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</si>
  <si>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</si>
  <si>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</si>
  <si>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</si>
  <si>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</si>
  <si>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</si>
  <si>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</si>
  <si>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</si>
  <si>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</si>
  <si>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</si>
  <si>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</si>
  <si>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</si>
  <si>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</si>
  <si>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</si>
  <si>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</si>
  <si>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</si>
  <si>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</si>
  <si>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</si>
  <si>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</si>
  <si>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</si>
  <si>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</si>
  <si>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</si>
  <si>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</si>
  <si>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</si>
  <si>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</si>
  <si>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</si>
  <si>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</si>
  <si>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</si>
  <si>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</si>
  <si>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</si>
  <si>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</si>
  <si>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</si>
  <si>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</si>
  <si>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</si>
  <si>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інформаційні послуги</t>
  </si>
  <si>
    <t>послуги охорони</t>
  </si>
  <si>
    <t xml:space="preserve">Фінансове управління  </t>
  </si>
  <si>
    <t>Райлікарня</t>
  </si>
  <si>
    <t xml:space="preserve">Райлікарня </t>
  </si>
  <si>
    <t>дератизація</t>
  </si>
  <si>
    <t xml:space="preserve">Культура  </t>
  </si>
  <si>
    <t>ремонт принтера</t>
  </si>
  <si>
    <t>послуги інтернету згідно програми Інформатизації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</si>
  <si>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</si>
  <si>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</si>
  <si>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</si>
  <si>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Залишок коштів станом на 04.05.2023 р., в т.ч.:</t>
  </si>
  <si>
    <t>Надходження коштів на рахунки бюджету 04.05.2023 р., в т.ч.:</t>
  </si>
  <si>
    <t xml:space="preserve">Всього коштів на рахунках бюджету 04.05.2023 р. </t>
  </si>
  <si>
    <t>Фінансування видатків бюджету Ніжинської міської територіальної громади за 04.05.2023р. пооб’єктно</t>
  </si>
  <si>
    <t xml:space="preserve">розпорядження № 188 від 04.05.2023 р. </t>
  </si>
  <si>
    <t xml:space="preserve">будівельні матеріали </t>
  </si>
  <si>
    <t>запчастини до мотокоси</t>
  </si>
  <si>
    <t>ремонт водопровідної мережі</t>
  </si>
  <si>
    <t>відрядження</t>
  </si>
  <si>
    <t>обслуговування програмного забезпечення згідно програми Інформатизації</t>
  </si>
  <si>
    <t>монтаж локальної мережі згідно програми Інформатизації</t>
  </si>
  <si>
    <t>оплата послуг по супровіду програми згідно програми Інформатизації</t>
  </si>
  <si>
    <t>оплата послуг по обслуговуванню систем пожежної сигналізації</t>
  </si>
  <si>
    <t>оплата послуг за спостереженням та спрацюванням установок пожежної сигналізації</t>
  </si>
  <si>
    <t>матеріальне заохочення згідно Програми підтримки громадських організацій, що здійснюють діяльність на території Ніжинської територіальної громади на 2023р / Ніжинська організація ветеранів</t>
  </si>
  <si>
    <t>за теплопостачання згідно Програми підтримки громадських організацій, що здійснюють діяльність на території Ніжинської територіальної громади на 2023р / Ніжинська організація ветеранів</t>
  </si>
  <si>
    <t>інформаційно-консультаційні послуги згідно Програми Інформатизації</t>
  </si>
  <si>
    <t>послуга з обслуговування електронного ключа згідно Програми Інформатизації</t>
  </si>
  <si>
    <t>поточний ремонт водостічної системи та відмостки КДЮСШ</t>
  </si>
  <si>
    <t>поточний ремонт памятних знаків  КП"СЕЗ"</t>
  </si>
  <si>
    <t xml:space="preserve">проведення експертно грошової оцінки земельної ділянки </t>
  </si>
  <si>
    <t xml:space="preserve">Управління освіти </t>
  </si>
  <si>
    <t>реконструкція системи газопостачання (приміщення СЮТ)</t>
  </si>
  <si>
    <t>реконструкція системи газопостачання (приміщення гімназії № 13)</t>
  </si>
  <si>
    <t>реконструкція системи газопостачання (пприміщення Управління освіти)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</si>
</sst>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tabSelected="1" view="pageBreakPreview" zoomScale="71" zoomScaleNormal="70" zoomScaleSheetLayoutView="71" workbookViewId="0" topLeftCell="A277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132</v>
      </c>
      <c r="B1" s="109"/>
      <c r="C1" s="109"/>
      <c r="D1" s="109"/>
      <c r="E1" s="109"/>
    </row>
    <row r="2" spans="1:5" ht="27" customHeight="1">
      <c r="A2" s="110" t="s">
        <v>133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129</v>
      </c>
      <c r="B4" s="81"/>
      <c r="C4" s="81"/>
      <c r="D4" s="38" t="e">
        <f>#REF!</f>
        <v>#REF!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130</v>
      </c>
      <c r="B6" s="81"/>
      <c r="C6" s="81"/>
      <c r="D6" s="50">
        <f>D9</f>
        <v>1041264.11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1041264.11</v>
      </c>
      <c r="E9" s="23"/>
    </row>
    <row r="10" spans="1:5" ht="36" customHeight="1" hidden="1">
      <c r="A10" s="105" t="s">
        <v>127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131</v>
      </c>
      <c r="B14" s="81"/>
      <c r="C14" s="81"/>
      <c r="D14" s="50" t="e">
        <f>D4+D6+D12+D10-D11-D5</f>
        <v>#REF!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85194.25</v>
      </c>
      <c r="E16" s="41"/>
      <c r="F16" s="36"/>
    </row>
    <row r="17" spans="1:5" s="25" customFormat="1" ht="26.25" customHeight="1">
      <c r="A17" s="33" t="s">
        <v>55</v>
      </c>
      <c r="B17" s="80"/>
      <c r="C17" s="80"/>
      <c r="D17" s="54">
        <f>SUM(D18:D37)</f>
        <v>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126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120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123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119</v>
      </c>
      <c r="D37" s="56"/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100" t="s">
        <v>112</v>
      </c>
      <c r="C39" s="100"/>
      <c r="D39" s="55"/>
      <c r="E39" s="41"/>
    </row>
    <row r="40" spans="1:5" s="25" customFormat="1" ht="24" customHeight="1" hidden="1">
      <c r="A40" s="33"/>
      <c r="B40" s="100" t="s">
        <v>115</v>
      </c>
      <c r="C40" s="100"/>
      <c r="D40" s="57"/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85194.25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16707.84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121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>
      <c r="A67" s="65"/>
      <c r="B67" s="67"/>
      <c r="C67" s="66" t="s">
        <v>80</v>
      </c>
      <c r="D67" s="56">
        <v>16707.84</v>
      </c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154.56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121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>
      <c r="A85" s="65"/>
      <c r="B85" s="66"/>
      <c r="C85" s="66" t="s">
        <v>71</v>
      </c>
      <c r="D85" s="55">
        <v>154.56</v>
      </c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68331.85</v>
      </c>
      <c r="E96" s="45"/>
    </row>
    <row r="97" spans="1:7" s="25" customFormat="1" ht="23.25" customHeight="1">
      <c r="A97" s="65"/>
      <c r="B97" s="67"/>
      <c r="C97" s="66" t="s">
        <v>67</v>
      </c>
      <c r="D97" s="56">
        <v>2522.22</v>
      </c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>
      <c r="A99" s="65"/>
      <c r="B99" s="67"/>
      <c r="C99" s="66" t="s">
        <v>94</v>
      </c>
      <c r="D99" s="55">
        <v>1337.11</v>
      </c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121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>
      <c r="A105" s="65"/>
      <c r="B105" s="67"/>
      <c r="C105" s="66" t="s">
        <v>15</v>
      </c>
      <c r="D105" s="55">
        <v>59207.05</v>
      </c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>
      <c r="A111" s="65"/>
      <c r="B111" s="67"/>
      <c r="C111" s="66" t="s">
        <v>80</v>
      </c>
      <c r="D111" s="55">
        <v>5265.47</v>
      </c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120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120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24.75" customHeight="1" hidden="1">
      <c r="A157" s="78" t="s">
        <v>56</v>
      </c>
      <c r="B157" s="73"/>
      <c r="C157" s="74"/>
      <c r="D157" s="29"/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D170+D175+D179+D187+D192+D196+D203+D214+D222+D228+D233+D240+D248+D253+D259+D273+D284+D265</f>
        <v>597787.9</v>
      </c>
      <c r="E160" s="41"/>
      <c r="F160" s="36"/>
    </row>
    <row r="161" spans="1:6" s="25" customFormat="1" ht="33.75" customHeight="1">
      <c r="A161" s="78" t="s">
        <v>96</v>
      </c>
      <c r="B161" s="73" t="s">
        <v>146</v>
      </c>
      <c r="C161" s="74"/>
      <c r="D161" s="29">
        <v>390</v>
      </c>
      <c r="E161" s="34"/>
      <c r="F161" s="36"/>
    </row>
    <row r="162" spans="1:6" s="25" customFormat="1" ht="37.5" customHeight="1">
      <c r="A162" s="93"/>
      <c r="B162" s="73" t="s">
        <v>145</v>
      </c>
      <c r="C162" s="74"/>
      <c r="D162" s="29">
        <v>1970</v>
      </c>
      <c r="E162" s="34"/>
      <c r="F162" s="36"/>
    </row>
    <row r="163" spans="1:6" s="25" customFormat="1" ht="39" customHeight="1" hidden="1">
      <c r="A163" s="93"/>
      <c r="B163" s="73"/>
      <c r="C163" s="74"/>
      <c r="D163" s="55"/>
      <c r="E163" s="34"/>
      <c r="F163" s="36"/>
    </row>
    <row r="164" spans="1:6" s="25" customFormat="1" ht="45" customHeight="1" hidden="1">
      <c r="A164" s="93"/>
      <c r="B164" s="73"/>
      <c r="C164" s="74"/>
      <c r="D164" s="29"/>
      <c r="E164" s="34"/>
      <c r="F164" s="36"/>
    </row>
    <row r="165" spans="1:6" s="25" customFormat="1" ht="46.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>
      <c r="A170" s="79"/>
      <c r="B170" s="88" t="s">
        <v>84</v>
      </c>
      <c r="C170" s="89"/>
      <c r="D170" s="60">
        <f>SUM(D161:D169)</f>
        <v>2360</v>
      </c>
      <c r="E170" s="34"/>
      <c r="F170" s="36"/>
    </row>
    <row r="171" spans="1:4" s="26" customFormat="1" ht="36" customHeight="1" hidden="1">
      <c r="A171" s="78" t="s">
        <v>59</v>
      </c>
      <c r="B171" s="80"/>
      <c r="C171" s="80"/>
      <c r="D171" s="29"/>
    </row>
    <row r="172" spans="1:4" s="26" customFormat="1" ht="24.75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4.7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120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 hidden="1">
      <c r="A180" s="81" t="s">
        <v>95</v>
      </c>
      <c r="B180" s="73"/>
      <c r="C180" s="74"/>
      <c r="D180" s="29"/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 hidden="1">
      <c r="A187" s="81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42.75" customHeight="1" hidden="1">
      <c r="A195" s="81"/>
      <c r="B195" s="80"/>
      <c r="C195" s="80"/>
      <c r="D195" s="29"/>
    </row>
    <row r="196" spans="1:6" s="26" customFormat="1" ht="25.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78" t="s">
        <v>85</v>
      </c>
      <c r="B197" s="73"/>
      <c r="C197" s="74"/>
      <c r="D197" s="29"/>
    </row>
    <row r="198" spans="1:4" s="26" customFormat="1" ht="27" customHeight="1" hidden="1">
      <c r="A198" s="93"/>
      <c r="B198" s="73"/>
      <c r="C198" s="74"/>
      <c r="D198" s="29"/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 hidden="1">
      <c r="A203" s="79"/>
      <c r="B203" s="94" t="s">
        <v>84</v>
      </c>
      <c r="C203" s="94"/>
      <c r="D203" s="35">
        <f>SUM(D197:D202)</f>
        <v>0</v>
      </c>
      <c r="G203" s="28"/>
    </row>
    <row r="204" spans="1:4" s="26" customFormat="1" ht="28.5" customHeight="1">
      <c r="A204" s="93" t="s">
        <v>60</v>
      </c>
      <c r="B204" s="73" t="s">
        <v>134</v>
      </c>
      <c r="C204" s="74"/>
      <c r="D204" s="29">
        <f>45142+53250+3330+1140+60</f>
        <v>102922</v>
      </c>
    </row>
    <row r="205" spans="1:4" s="26" customFormat="1" ht="34.5" customHeight="1">
      <c r="A205" s="93"/>
      <c r="B205" s="73" t="s">
        <v>135</v>
      </c>
      <c r="C205" s="74"/>
      <c r="D205" s="57">
        <v>1970</v>
      </c>
    </row>
    <row r="206" spans="1:4" s="26" customFormat="1" ht="27.75" customHeight="1">
      <c r="A206" s="93"/>
      <c r="B206" s="73" t="s">
        <v>122</v>
      </c>
      <c r="C206" s="74"/>
      <c r="D206" s="57">
        <f>2740+7980+1250-1009.92</f>
        <v>10960.08</v>
      </c>
    </row>
    <row r="207" spans="1:4" s="26" customFormat="1" ht="31.5" customHeight="1">
      <c r="A207" s="93"/>
      <c r="B207" s="73" t="s">
        <v>124</v>
      </c>
      <c r="C207" s="74"/>
      <c r="D207" s="57">
        <v>1330</v>
      </c>
    </row>
    <row r="208" spans="1:4" s="26" customFormat="1" ht="33" customHeight="1">
      <c r="A208" s="93"/>
      <c r="B208" s="73" t="s">
        <v>136</v>
      </c>
      <c r="C208" s="74"/>
      <c r="D208" s="57">
        <v>655.3</v>
      </c>
    </row>
    <row r="209" spans="1:4" s="26" customFormat="1" ht="24" customHeight="1">
      <c r="A209" s="93"/>
      <c r="B209" s="73" t="s">
        <v>117</v>
      </c>
      <c r="C209" s="74"/>
      <c r="D209" s="57">
        <v>4140</v>
      </c>
    </row>
    <row r="210" spans="1:4" s="26" customFormat="1" ht="24" customHeight="1">
      <c r="A210" s="93"/>
      <c r="B210" s="73" t="s">
        <v>138</v>
      </c>
      <c r="C210" s="74"/>
      <c r="D210" s="29">
        <v>342</v>
      </c>
    </row>
    <row r="211" spans="1:4" s="26" customFormat="1" ht="24.75" customHeight="1">
      <c r="A211" s="93"/>
      <c r="B211" s="98" t="s">
        <v>139</v>
      </c>
      <c r="C211" s="99"/>
      <c r="D211" s="29">
        <v>188964</v>
      </c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311283.38</v>
      </c>
      <c r="F214" s="28"/>
      <c r="G214" s="28"/>
    </row>
    <row r="215" spans="1:4" s="26" customFormat="1" ht="33.75" customHeight="1">
      <c r="A215" s="81" t="s">
        <v>18</v>
      </c>
      <c r="B215" s="73" t="s">
        <v>141</v>
      </c>
      <c r="C215" s="74"/>
      <c r="D215" s="29">
        <v>734.24</v>
      </c>
    </row>
    <row r="216" spans="1:4" s="26" customFormat="1" ht="38.25" customHeight="1">
      <c r="A216" s="81"/>
      <c r="B216" s="73" t="s">
        <v>142</v>
      </c>
      <c r="C216" s="74"/>
      <c r="D216" s="29">
        <v>82.76</v>
      </c>
    </row>
    <row r="217" spans="1:4" s="26" customFormat="1" ht="54" customHeight="1">
      <c r="A217" s="81"/>
      <c r="B217" s="73" t="s">
        <v>143</v>
      </c>
      <c r="C217" s="74"/>
      <c r="D217" s="29">
        <v>8455.74</v>
      </c>
    </row>
    <row r="218" spans="1:4" s="26" customFormat="1" ht="57" customHeight="1">
      <c r="A218" s="81"/>
      <c r="B218" s="73" t="s">
        <v>144</v>
      </c>
      <c r="C218" s="74"/>
      <c r="D218" s="29">
        <v>464.14</v>
      </c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>
      <c r="A222" s="81"/>
      <c r="B222" s="94" t="s">
        <v>84</v>
      </c>
      <c r="C222" s="94"/>
      <c r="D222" s="35">
        <f>SUM(D215:D221)</f>
        <v>9736.88</v>
      </c>
    </row>
    <row r="223" spans="1:4" s="26" customFormat="1" ht="36" customHeight="1">
      <c r="A223" s="78" t="s">
        <v>31</v>
      </c>
      <c r="B223" s="73" t="s">
        <v>118</v>
      </c>
      <c r="C223" s="74"/>
      <c r="D223" s="57">
        <v>600</v>
      </c>
    </row>
    <row r="224" spans="1:4" s="26" customFormat="1" ht="33.75" customHeight="1">
      <c r="A224" s="93"/>
      <c r="B224" s="73" t="s">
        <v>137</v>
      </c>
      <c r="C224" s="74"/>
      <c r="D224" s="29">
        <v>300</v>
      </c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>
      <c r="A228" s="79"/>
      <c r="B228" s="94" t="s">
        <v>84</v>
      </c>
      <c r="C228" s="94"/>
      <c r="D228" s="35">
        <f>SUM(D223:D227)</f>
        <v>900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100"/>
      <c r="C232" s="100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27.75" customHeight="1" hidden="1">
      <c r="A234" s="95" t="s">
        <v>45</v>
      </c>
      <c r="B234" s="73"/>
      <c r="C234" s="74"/>
      <c r="D234" s="29"/>
      <c r="F234" s="28"/>
    </row>
    <row r="235" spans="1:4" s="26" customFormat="1" ht="27" customHeight="1" hidden="1">
      <c r="A235" s="96"/>
      <c r="B235" s="73"/>
      <c r="C235" s="74"/>
      <c r="D235" s="29"/>
    </row>
    <row r="236" spans="1:4" s="26" customFormat="1" ht="41.2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 hidden="1">
      <c r="A240" s="97"/>
      <c r="B240" s="94" t="s">
        <v>84</v>
      </c>
      <c r="C240" s="94"/>
      <c r="D240" s="35">
        <f>D234+D235+D236+D237+D238+D239</f>
        <v>0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>
      <c r="A249" s="78" t="s">
        <v>80</v>
      </c>
      <c r="B249" s="73" t="s">
        <v>147</v>
      </c>
      <c r="C249" s="74"/>
      <c r="D249" s="29">
        <v>174973.68</v>
      </c>
      <c r="E249" s="29">
        <v>211.99</v>
      </c>
    </row>
    <row r="250" spans="1:5" s="26" customFormat="1" ht="27" customHeight="1" hidden="1">
      <c r="A250" s="93"/>
      <c r="B250" s="73"/>
      <c r="C250" s="74"/>
      <c r="D250" s="29"/>
      <c r="E250" s="29">
        <f>126.65+506.43</f>
        <v>633.08</v>
      </c>
    </row>
    <row r="251" spans="1:5" s="26" customFormat="1" ht="27.75" customHeight="1" hidden="1">
      <c r="A251" s="93"/>
      <c r="B251" s="73"/>
      <c r="C251" s="74"/>
      <c r="D251" s="29"/>
      <c r="E251" s="29">
        <f>300+120+682.99</f>
        <v>1102.99</v>
      </c>
    </row>
    <row r="252" spans="1:5" s="26" customFormat="1" ht="24.75" customHeight="1" hidden="1">
      <c r="A252" s="93"/>
      <c r="B252" s="80"/>
      <c r="C252" s="80"/>
      <c r="D252" s="29"/>
      <c r="E252" s="28"/>
    </row>
    <row r="253" spans="1:4" s="26" customFormat="1" ht="25.5" customHeight="1">
      <c r="A253" s="79"/>
      <c r="B253" s="88" t="s">
        <v>84</v>
      </c>
      <c r="C253" s="89"/>
      <c r="D253" s="35">
        <f>SUM(D249:D252)</f>
        <v>174973.68</v>
      </c>
    </row>
    <row r="254" spans="1:4" s="26" customFormat="1" ht="35.25" customHeight="1" hidden="1">
      <c r="A254" s="78" t="s">
        <v>87</v>
      </c>
      <c r="B254" s="73"/>
      <c r="C254" s="74"/>
      <c r="D254" s="29"/>
    </row>
    <row r="255" spans="1:4" s="26" customFormat="1" ht="32.25" customHeight="1" hidden="1">
      <c r="A255" s="93"/>
      <c r="B255" s="73"/>
      <c r="C255" s="74"/>
      <c r="D255" s="29"/>
    </row>
    <row r="256" spans="1:4" s="26" customFormat="1" ht="25.5" customHeight="1" hidden="1">
      <c r="A256" s="93"/>
      <c r="B256" s="73"/>
      <c r="C256" s="74"/>
      <c r="D256" s="29"/>
    </row>
    <row r="257" spans="1:4" s="26" customFormat="1" ht="33.75" customHeight="1" hidden="1">
      <c r="A257" s="93"/>
      <c r="B257" s="80"/>
      <c r="C257" s="80"/>
      <c r="D257" s="29"/>
    </row>
    <row r="258" spans="1:4" s="26" customFormat="1" ht="24" customHeight="1" hidden="1">
      <c r="A258" s="93"/>
      <c r="B258" s="80"/>
      <c r="C258" s="80"/>
      <c r="D258" s="29"/>
    </row>
    <row r="259" spans="1:4" s="26" customFormat="1" ht="28.5" customHeight="1" hidden="1">
      <c r="A259" s="79"/>
      <c r="B259" s="88" t="s">
        <v>84</v>
      </c>
      <c r="C259" s="89"/>
      <c r="D259" s="35">
        <f>SUM(D254:D258)</f>
        <v>0</v>
      </c>
    </row>
    <row r="260" spans="1:4" s="26" customFormat="1" ht="36" customHeight="1" hidden="1">
      <c r="A260" s="78" t="s">
        <v>0</v>
      </c>
      <c r="B260" s="73"/>
      <c r="C260" s="74"/>
      <c r="D260" s="29"/>
    </row>
    <row r="261" spans="1:4" s="26" customFormat="1" ht="31.5" customHeight="1" hidden="1">
      <c r="A261" s="93"/>
      <c r="B261" s="73"/>
      <c r="C261" s="74"/>
      <c r="D261" s="29"/>
    </row>
    <row r="262" spans="1:4" s="26" customFormat="1" ht="25.5" customHeight="1" hidden="1">
      <c r="A262" s="93"/>
      <c r="B262" s="73"/>
      <c r="C262" s="74"/>
      <c r="D262" s="29"/>
    </row>
    <row r="263" spans="1:4" s="26" customFormat="1" ht="33" customHeight="1" hidden="1">
      <c r="A263" s="93"/>
      <c r="B263" s="73"/>
      <c r="C263" s="74"/>
      <c r="D263" s="29"/>
    </row>
    <row r="264" spans="1:4" s="26" customFormat="1" ht="24.75" customHeight="1" hidden="1">
      <c r="A264" s="93"/>
      <c r="B264" s="73"/>
      <c r="C264" s="87"/>
      <c r="D264" s="29"/>
    </row>
    <row r="265" spans="1:4" s="26" customFormat="1" ht="40.5" customHeight="1" hidden="1">
      <c r="A265" s="79"/>
      <c r="B265" s="88" t="s">
        <v>84</v>
      </c>
      <c r="C265" s="89"/>
      <c r="D265" s="35">
        <f>SUM(D260:D263)</f>
        <v>0</v>
      </c>
    </row>
    <row r="266" spans="1:4" s="26" customFormat="1" ht="45.75" customHeight="1">
      <c r="A266" s="93" t="s">
        <v>58</v>
      </c>
      <c r="B266" s="73" t="s">
        <v>125</v>
      </c>
      <c r="C266" s="74"/>
      <c r="D266" s="29">
        <f>530</f>
        <v>530</v>
      </c>
    </row>
    <row r="267" spans="1:4" s="26" customFormat="1" ht="40.5" customHeight="1">
      <c r="A267" s="93"/>
      <c r="B267" s="73" t="s">
        <v>140</v>
      </c>
      <c r="C267" s="74"/>
      <c r="D267" s="29">
        <v>835</v>
      </c>
    </row>
    <row r="268" spans="1:4" s="26" customFormat="1" ht="71.25" customHeight="1" hidden="1">
      <c r="A268" s="93"/>
      <c r="B268" s="73"/>
      <c r="C268" s="74"/>
      <c r="D268" s="29"/>
    </row>
    <row r="269" spans="1:4" s="26" customFormat="1" ht="54.75" customHeight="1" hidden="1">
      <c r="A269" s="93"/>
      <c r="B269" s="73"/>
      <c r="C269" s="74"/>
      <c r="D269" s="29"/>
    </row>
    <row r="270" spans="1:4" s="26" customFormat="1" ht="54.75" customHeight="1" hidden="1">
      <c r="A270" s="93"/>
      <c r="B270" s="73"/>
      <c r="C270" s="74"/>
      <c r="D270" s="29"/>
    </row>
    <row r="271" spans="1:4" s="26" customFormat="1" ht="54.75" customHeight="1" hidden="1">
      <c r="A271" s="93"/>
      <c r="B271" s="73"/>
      <c r="C271" s="74"/>
      <c r="D271" s="29"/>
    </row>
    <row r="272" spans="1:4" s="26" customFormat="1" ht="27.75" customHeight="1" hidden="1">
      <c r="A272" s="93"/>
      <c r="B272" s="73"/>
      <c r="C272" s="74"/>
      <c r="D272" s="29"/>
    </row>
    <row r="273" spans="1:4" s="26" customFormat="1" ht="27.75" customHeight="1">
      <c r="A273" s="79"/>
      <c r="B273" s="88" t="s">
        <v>84</v>
      </c>
      <c r="C273" s="89"/>
      <c r="D273" s="35">
        <f>SUM(D266:D272)</f>
        <v>1365</v>
      </c>
    </row>
    <row r="274" spans="1:4" s="26" customFormat="1" ht="33.75" customHeight="1" hidden="1">
      <c r="A274" s="78" t="s">
        <v>128</v>
      </c>
      <c r="B274" s="73"/>
      <c r="C274" s="74"/>
      <c r="D274" s="42"/>
    </row>
    <row r="275" spans="1:4" s="26" customFormat="1" ht="37.5" customHeight="1" hidden="1">
      <c r="A275" s="93"/>
      <c r="B275" s="73"/>
      <c r="C275" s="74"/>
      <c r="D275" s="47"/>
    </row>
    <row r="276" spans="1:4" s="26" customFormat="1" ht="30.75" customHeight="1" hidden="1">
      <c r="A276" s="93"/>
      <c r="B276" s="73"/>
      <c r="C276" s="74"/>
      <c r="D276" s="47"/>
    </row>
    <row r="277" spans="1:4" s="26" customFormat="1" ht="30.75" customHeight="1">
      <c r="A277" s="93"/>
      <c r="B277" s="73" t="s">
        <v>148</v>
      </c>
      <c r="C277" s="87"/>
      <c r="D277" s="47">
        <v>97168.96</v>
      </c>
    </row>
    <row r="278" spans="1:4" s="26" customFormat="1" ht="30.75" customHeight="1" hidden="1">
      <c r="A278" s="93"/>
      <c r="B278" s="73"/>
      <c r="C278" s="74"/>
      <c r="D278" s="47"/>
    </row>
    <row r="279" spans="1:4" s="26" customFormat="1" ht="44.25" customHeight="1" hidden="1">
      <c r="A279" s="93"/>
      <c r="B279" s="73"/>
      <c r="C279" s="74"/>
      <c r="D279" s="47"/>
    </row>
    <row r="280" spans="1:4" s="26" customFormat="1" ht="36.75" customHeight="1" hidden="1">
      <c r="A280" s="93"/>
      <c r="B280" s="73"/>
      <c r="C280" s="87"/>
      <c r="D280" s="47"/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3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6" s="26" customFormat="1" ht="33" customHeight="1">
      <c r="A284" s="33"/>
      <c r="B284" s="88" t="s">
        <v>84</v>
      </c>
      <c r="C284" s="89"/>
      <c r="D284" s="35">
        <f>SUM(D274:D283)</f>
        <v>97168.96</v>
      </c>
      <c r="F284" s="28"/>
    </row>
    <row r="285" spans="1:8" s="26" customFormat="1" ht="27.75" customHeight="1">
      <c r="A285" s="21"/>
      <c r="B285" s="90" t="s">
        <v>19</v>
      </c>
      <c r="C285" s="91"/>
      <c r="D285" s="24">
        <f>D160+D16</f>
        <v>682982.15</v>
      </c>
      <c r="E285" s="27"/>
      <c r="F285" s="28"/>
      <c r="G285" s="28"/>
      <c r="H285" s="28"/>
    </row>
    <row r="286" spans="1:7" s="26" customFormat="1" ht="25.5" customHeight="1">
      <c r="A286" s="21"/>
      <c r="B286" s="92" t="s">
        <v>57</v>
      </c>
      <c r="C286" s="92"/>
      <c r="D286" s="24">
        <f>SUM(D287:E299)</f>
        <v>7017</v>
      </c>
      <c r="E286" s="27"/>
      <c r="G286" s="28"/>
    </row>
    <row r="287" spans="1:7" s="26" customFormat="1" ht="36.75" customHeight="1">
      <c r="A287" s="78" t="s">
        <v>0</v>
      </c>
      <c r="B287" s="82" t="s">
        <v>149</v>
      </c>
      <c r="C287" s="77"/>
      <c r="D287" s="46">
        <v>180</v>
      </c>
      <c r="E287" s="27"/>
      <c r="G287" s="28"/>
    </row>
    <row r="288" spans="1:5" s="26" customFormat="1" ht="36.75" customHeight="1" hidden="1">
      <c r="A288" s="93"/>
      <c r="B288" s="80"/>
      <c r="C288" s="80"/>
      <c r="D288" s="29"/>
      <c r="E288" s="27"/>
    </row>
    <row r="289" spans="1:5" s="26" customFormat="1" ht="31.5" customHeight="1" hidden="1">
      <c r="A289" s="93"/>
      <c r="B289" s="80"/>
      <c r="C289" s="80"/>
      <c r="D289" s="29"/>
      <c r="E289" s="40"/>
    </row>
    <row r="290" spans="1:5" s="26" customFormat="1" ht="30" customHeight="1" hidden="1">
      <c r="A290" s="93"/>
      <c r="B290" s="80"/>
      <c r="C290" s="80"/>
      <c r="D290" s="29"/>
      <c r="E290" s="40"/>
    </row>
    <row r="291" spans="1:5" s="26" customFormat="1" ht="28.5" customHeight="1" hidden="1">
      <c r="A291" s="93"/>
      <c r="B291" s="80"/>
      <c r="C291" s="80"/>
      <c r="D291" s="29"/>
      <c r="E291" s="40"/>
    </row>
    <row r="292" spans="1:5" s="26" customFormat="1" ht="32.25" customHeight="1" hidden="1">
      <c r="A292" s="79"/>
      <c r="B292" s="85"/>
      <c r="C292" s="86"/>
      <c r="D292" s="29"/>
      <c r="E292" s="40"/>
    </row>
    <row r="293" spans="1:5" s="26" customFormat="1" ht="43.5" customHeight="1">
      <c r="A293" s="33" t="s">
        <v>150</v>
      </c>
      <c r="B293" s="80" t="s">
        <v>151</v>
      </c>
      <c r="C293" s="80"/>
      <c r="D293" s="29">
        <v>2279</v>
      </c>
      <c r="E293" s="40"/>
    </row>
    <row r="294" spans="1:5" s="26" customFormat="1" ht="30.75" customHeight="1">
      <c r="A294" s="33"/>
      <c r="B294" s="80" t="s">
        <v>152</v>
      </c>
      <c r="C294" s="80"/>
      <c r="D294" s="29">
        <v>2279</v>
      </c>
      <c r="E294" s="40"/>
    </row>
    <row r="295" spans="1:5" s="26" customFormat="1" ht="36.75" customHeight="1">
      <c r="A295" s="44"/>
      <c r="B295" s="80" t="s">
        <v>153</v>
      </c>
      <c r="C295" s="80"/>
      <c r="D295" s="29">
        <v>2279</v>
      </c>
      <c r="E295" s="40"/>
    </row>
    <row r="296" spans="1:4" s="26" customFormat="1" ht="25.5" customHeight="1" hidden="1">
      <c r="A296" s="33"/>
      <c r="B296" s="80"/>
      <c r="C296" s="80"/>
      <c r="D296" s="29"/>
    </row>
    <row r="297" spans="1:4" s="26" customFormat="1" ht="33.75" customHeight="1" hidden="1">
      <c r="A297" s="33"/>
      <c r="B297" s="73"/>
      <c r="C297" s="74"/>
      <c r="D297" s="29"/>
    </row>
    <row r="298" spans="1:4" s="26" customFormat="1" ht="29.25" customHeight="1" hidden="1">
      <c r="A298" s="44"/>
      <c r="B298" s="80"/>
      <c r="C298" s="80"/>
      <c r="D298" s="29"/>
    </row>
    <row r="299" spans="1:4" s="26" customFormat="1" ht="9" customHeight="1" hidden="1">
      <c r="A299" s="44"/>
      <c r="B299" s="80"/>
      <c r="C299" s="80"/>
      <c r="D299" s="29"/>
    </row>
    <row r="300" spans="1:7" s="26" customFormat="1" ht="27" customHeight="1">
      <c r="A300" s="44"/>
      <c r="B300" s="81" t="s">
        <v>86</v>
      </c>
      <c r="C300" s="81"/>
      <c r="D300" s="24">
        <f>D285+D286</f>
        <v>689999.15</v>
      </c>
      <c r="F300" s="28"/>
      <c r="G300" s="28"/>
    </row>
    <row r="301" spans="1:4" s="26" customFormat="1" ht="36" customHeight="1" hidden="1">
      <c r="A301" s="44"/>
      <c r="B301" s="82"/>
      <c r="C301" s="77"/>
      <c r="D301" s="71"/>
    </row>
    <row r="302" spans="1:4" s="26" customFormat="1" ht="20.25" customHeight="1" hidden="1">
      <c r="A302" s="43"/>
      <c r="B302" s="80"/>
      <c r="C302" s="80"/>
      <c r="D302" s="29"/>
    </row>
    <row r="303" spans="1:4" s="39" customFormat="1" ht="25.5" customHeight="1">
      <c r="A303" s="37"/>
      <c r="B303" s="83" t="s">
        <v>88</v>
      </c>
      <c r="C303" s="84"/>
      <c r="D303" s="38" t="e">
        <f>D14-D285-D286</f>
        <v>#REF!</v>
      </c>
    </row>
    <row r="304" spans="2:4" s="26" customFormat="1" ht="34.5" customHeight="1" hidden="1">
      <c r="B304" s="75"/>
      <c r="C304" s="75"/>
      <c r="D304" s="28"/>
    </row>
    <row r="305" spans="1:5" s="26" customFormat="1" ht="32.25" customHeight="1" hidden="1">
      <c r="A305" s="33"/>
      <c r="B305" s="76" t="s">
        <v>81</v>
      </c>
      <c r="C305" s="77"/>
      <c r="D305" s="24">
        <f>SUM(D306:D308)</f>
        <v>0</v>
      </c>
      <c r="E305" s="27"/>
    </row>
    <row r="306" spans="1:5" s="26" customFormat="1" ht="41.25" customHeight="1" hidden="1">
      <c r="A306" s="78" t="s">
        <v>60</v>
      </c>
      <c r="B306" s="73"/>
      <c r="C306" s="74"/>
      <c r="D306" s="29"/>
      <c r="E306" s="28"/>
    </row>
    <row r="307" spans="1:8" s="30" customFormat="1" ht="45" customHeight="1" hidden="1">
      <c r="A307" s="79"/>
      <c r="B307" s="73"/>
      <c r="C307" s="74"/>
      <c r="D307" s="29"/>
      <c r="F307" s="22"/>
      <c r="G307" s="22"/>
      <c r="H307" s="22"/>
    </row>
    <row r="308" spans="1:4" ht="48.75" customHeight="1" hidden="1">
      <c r="A308" s="21"/>
      <c r="B308" s="73"/>
      <c r="C308" s="74"/>
      <c r="D308" s="29"/>
    </row>
    <row r="309" spans="1:8" s="30" customFormat="1" ht="36" customHeight="1" hidden="1">
      <c r="A309" s="21"/>
      <c r="B309" s="73"/>
      <c r="C309" s="74"/>
      <c r="D309" s="29"/>
      <c r="F309" s="22"/>
      <c r="G309" s="22"/>
      <c r="H309" s="22"/>
    </row>
    <row r="310" spans="1:8" s="30" customFormat="1" ht="18.75">
      <c r="A310" s="22"/>
      <c r="B310" s="22"/>
      <c r="C310" s="22"/>
      <c r="D310" s="48"/>
      <c r="F310" s="22"/>
      <c r="G310" s="22"/>
      <c r="H310" s="22"/>
    </row>
  </sheetData>
  <sheetProtection password="CE24" sheet="1"/>
  <mergeCells count="209">
    <mergeCell ref="B309:C309"/>
    <mergeCell ref="B304:C304"/>
    <mergeCell ref="B305:C305"/>
    <mergeCell ref="A306:A307"/>
    <mergeCell ref="B306:C306"/>
    <mergeCell ref="B307:C307"/>
    <mergeCell ref="B308:C308"/>
    <mergeCell ref="B298:C298"/>
    <mergeCell ref="B299:C299"/>
    <mergeCell ref="B300:C300"/>
    <mergeCell ref="B301:C301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B283:C283"/>
    <mergeCell ref="B284:C284"/>
    <mergeCell ref="B285:C285"/>
    <mergeCell ref="B286:C286"/>
    <mergeCell ref="A287:A292"/>
    <mergeCell ref="B287:C287"/>
    <mergeCell ref="B288:C288"/>
    <mergeCell ref="B289:C289"/>
    <mergeCell ref="B290:C290"/>
    <mergeCell ref="B291:C291"/>
    <mergeCell ref="A274:A28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6:A273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9:A253"/>
    <mergeCell ref="B249:C249"/>
    <mergeCell ref="B250:C250"/>
    <mergeCell ref="B251:C251"/>
    <mergeCell ref="B252:C252"/>
    <mergeCell ref="B253:C253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B228:C228"/>
    <mergeCell ref="A229:A233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2023-05-12T09:19:51Z</dcterms:modified>
  <cp:category/>
  <cp:version/>
  <cp:contentType/>
  <cp:contentStatus/>
</cp:coreProperties>
</file>